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lena\документы восход\А-Птичкина Елена\отчеты\2023 - Отчеты по платным услугам\"/>
    </mc:Choice>
  </mc:AlternateContent>
  <xr:revisionPtr revIDLastSave="0" documentId="13_ncr:1_{794B8EEA-0C5A-464C-B7D2-B43BD4DD924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квартал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 l="1"/>
  <c r="H10" i="1"/>
  <c r="I13" i="1"/>
  <c r="H13" i="1"/>
  <c r="I12" i="1"/>
  <c r="H12" i="1"/>
  <c r="I9" i="1"/>
  <c r="H9" i="1"/>
  <c r="G10" i="1"/>
  <c r="I11" i="1"/>
  <c r="H11" i="1"/>
  <c r="A15" i="1"/>
  <c r="A11" i="1"/>
  <c r="A12" i="1"/>
  <c r="A13" i="1" s="1"/>
  <c r="A14" i="1" s="1"/>
  <c r="F16" i="1"/>
  <c r="G15" i="1"/>
  <c r="E15" i="1"/>
  <c r="G14" i="1"/>
  <c r="E14" i="1"/>
  <c r="G13" i="1"/>
  <c r="E13" i="1"/>
  <c r="G12" i="1"/>
  <c r="E12" i="1"/>
  <c r="G11" i="1"/>
  <c r="E11" i="1"/>
  <c r="E10" i="1"/>
  <c r="G9" i="1"/>
  <c r="E9" i="1"/>
  <c r="I8" i="1"/>
  <c r="H8" i="1"/>
  <c r="G8" i="1"/>
  <c r="E8" i="1"/>
  <c r="A8" i="1"/>
  <c r="A9" i="1" s="1"/>
  <c r="A10" i="1" s="1"/>
  <c r="I7" i="1"/>
  <c r="H7" i="1"/>
  <c r="G7" i="1"/>
  <c r="E7" i="1"/>
  <c r="H16" i="1" l="1"/>
  <c r="G16" i="1"/>
  <c r="I16" i="1"/>
</calcChain>
</file>

<file path=xl/sharedStrings.xml><?xml version="1.0" encoding="utf-8"?>
<sst xmlns="http://schemas.openxmlformats.org/spreadsheetml/2006/main" count="49" uniqueCount="36">
  <si>
    <t>ОТЧЕТ О ПРЕДОСТАВЛЕННЫХ ПЛАТНЫХ УСЛУГАХ</t>
  </si>
  <si>
    <t>Муниципальное автономное учреждение "Молодежно-досуговый центр "Восход"</t>
  </si>
  <si>
    <t>(наименование организации)</t>
  </si>
  <si>
    <t xml:space="preserve">№ </t>
  </si>
  <si>
    <t>Наименование услуги</t>
  </si>
  <si>
    <t>Единица измерения</t>
  </si>
  <si>
    <t>Количество предоставленных (оказанных)  услуг за отчетный период (квартал) в натуральных показателях</t>
  </si>
  <si>
    <t>Количество предоставленных (оказанных)  услуг за отчетный период (квартал) в стоимостных показателя показателях</t>
  </si>
  <si>
    <t>Количество предоставленных (оказанных)  услуг нарастающим итогом с начала года в натуральных показателях</t>
  </si>
  <si>
    <t>Количество предоставленных (оказанных)  услуг нарастающим итогом с начала года в стоимостных показателя показателях</t>
  </si>
  <si>
    <t>Нормативный акт, закрепляющий право предоставления услуги</t>
  </si>
  <si>
    <t>план</t>
  </si>
  <si>
    <t>факт</t>
  </si>
  <si>
    <t>усл.</t>
  </si>
  <si>
    <t>постановление №750 от 25.12.2012</t>
  </si>
  <si>
    <t>Организация и проведение мероприятий</t>
  </si>
  <si>
    <t>Абонементы</t>
  </si>
  <si>
    <t>шт.</t>
  </si>
  <si>
    <t>билет</t>
  </si>
  <si>
    <t>Вечер отдыха (дискотека, КВН и прочие) без привлечения творческих и молодежных коллективов</t>
  </si>
  <si>
    <t>постановление № 1999 от 29.08.2014</t>
  </si>
  <si>
    <t>постановление № 2157 от 16.09.2014</t>
  </si>
  <si>
    <t>постановление № 620 от 22.03.2016</t>
  </si>
  <si>
    <t>Итого за отчетный период:</t>
  </si>
  <si>
    <t xml:space="preserve">   Директор                                          __________________   Герасимов  С. В.</t>
  </si>
  <si>
    <t xml:space="preserve">                                                                                                   (подпись)                          (расшифровка подписи)</t>
  </si>
  <si>
    <r>
      <rPr>
        <sz val="12"/>
        <color rgb="FF000000"/>
        <rFont val="Calibri"/>
        <family val="2"/>
        <charset val="204"/>
      </rPr>
      <t>Главный бухгалтер                          ________________</t>
    </r>
    <r>
      <rPr>
        <u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 xml:space="preserve">     Коробенко Л.М.</t>
    </r>
  </si>
  <si>
    <t>Исполнитель: Птичкина Е.В.</t>
  </si>
  <si>
    <t>Телефон: 516-31</t>
  </si>
  <si>
    <r>
      <t>Аренда оборудования</t>
    </r>
    <r>
      <rPr>
        <b/>
        <sz val="10"/>
        <color rgb="FF000000"/>
        <rFont val="Calibri"/>
        <family val="2"/>
        <charset val="204"/>
      </rPr>
      <t xml:space="preserve"> (будний день)</t>
    </r>
  </si>
  <si>
    <r>
      <t>Аренда оборудования</t>
    </r>
    <r>
      <rPr>
        <b/>
        <sz val="10"/>
        <color rgb="FF000000"/>
        <rFont val="Calibri"/>
        <family val="2"/>
        <charset val="204"/>
      </rPr>
      <t xml:space="preserve"> (выходной день)</t>
    </r>
  </si>
  <si>
    <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малом зале</t>
    </r>
  </si>
  <si>
    <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большом зале</t>
    </r>
  </si>
  <si>
    <r>
      <t>Организация и проведение  вечеров отдыха, танцевальных и других вечеров, праздников, встреч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баре</t>
    </r>
  </si>
  <si>
    <r>
      <t>Организация и проведение молодежно-досуговых мероприятий (мастер-классов) в</t>
    </r>
    <r>
      <rPr>
        <b/>
        <sz val="10"/>
        <color rgb="FF000000"/>
        <rFont val="Calibri"/>
        <family val="2"/>
        <charset val="204"/>
      </rPr>
      <t xml:space="preserve"> танцевальном зале и театральной гостиной</t>
    </r>
  </si>
  <si>
    <r>
      <t xml:space="preserve">за период </t>
    </r>
    <r>
      <rPr>
        <u/>
        <sz val="12"/>
        <color rgb="FF000000"/>
        <rFont val="Calibri"/>
        <family val="2"/>
        <charset val="204"/>
      </rPr>
      <t>с 01 октября 2023 г. по 31 декабря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</si>
</sst>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3" xfId="1" applyFont="1" applyBorder="1" applyAlignment="1" applyProtection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3"/>
  <sheetViews>
    <sheetView tabSelected="1" topLeftCell="A7" zoomScaleNormal="100" workbookViewId="0">
      <selection activeCell="I11" sqref="I11"/>
    </sheetView>
  </sheetViews>
  <sheetFormatPr defaultRowHeight="15" x14ac:dyDescent="0.25"/>
  <cols>
    <col min="1" max="1" width="4" style="1" customWidth="1"/>
    <col min="2" max="2" width="42.7109375" style="1" customWidth="1"/>
    <col min="3" max="3" width="11.140625" style="1" customWidth="1"/>
    <col min="4" max="4" width="9.140625" style="1" customWidth="1"/>
    <col min="5" max="5" width="10.85546875" style="1" customWidth="1"/>
    <col min="6" max="6" width="12.5703125" style="1" customWidth="1"/>
    <col min="7" max="7" width="12.42578125" style="1" customWidth="1"/>
    <col min="8" max="8" width="17.5703125" style="1" customWidth="1"/>
    <col min="9" max="9" width="17.42578125" style="1" customWidth="1"/>
    <col min="10" max="10" width="21.140625" style="1" customWidth="1"/>
    <col min="11" max="1025" width="9.140625" style="1" customWidth="1"/>
  </cols>
  <sheetData>
    <row r="1" spans="1:10" ht="22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2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" customHeight="1" x14ac:dyDescent="0.25">
      <c r="A4" s="15" t="s">
        <v>35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s="3" customFormat="1" ht="104.25" customHeight="1" x14ac:dyDescent="0.25">
      <c r="A5" s="16" t="s">
        <v>3</v>
      </c>
      <c r="B5" s="16" t="s">
        <v>4</v>
      </c>
      <c r="C5" s="16" t="s">
        <v>5</v>
      </c>
      <c r="D5" s="16" t="s">
        <v>6</v>
      </c>
      <c r="E5" s="16"/>
      <c r="F5" s="16" t="s">
        <v>7</v>
      </c>
      <c r="G5" s="16"/>
      <c r="H5" s="16" t="s">
        <v>8</v>
      </c>
      <c r="I5" s="16" t="s">
        <v>9</v>
      </c>
      <c r="J5" s="16" t="s">
        <v>10</v>
      </c>
    </row>
    <row r="6" spans="1:10" s="3" customFormat="1" ht="27" customHeight="1" x14ac:dyDescent="0.25">
      <c r="A6" s="16"/>
      <c r="B6" s="16"/>
      <c r="C6" s="16"/>
      <c r="D6" s="2" t="s">
        <v>11</v>
      </c>
      <c r="E6" s="2" t="s">
        <v>12</v>
      </c>
      <c r="F6" s="2" t="s">
        <v>11</v>
      </c>
      <c r="G6" s="2" t="s">
        <v>12</v>
      </c>
      <c r="H6" s="16"/>
      <c r="I6" s="16"/>
      <c r="J6" s="16"/>
    </row>
    <row r="7" spans="1:10" s="3" customFormat="1" ht="27" customHeight="1" x14ac:dyDescent="0.25">
      <c r="A7" s="4">
        <v>1</v>
      </c>
      <c r="B7" s="11" t="s">
        <v>29</v>
      </c>
      <c r="C7" s="4" t="s">
        <v>13</v>
      </c>
      <c r="D7" s="4">
        <v>0</v>
      </c>
      <c r="E7" s="4">
        <f t="shared" ref="E7:E15" si="0">D7</f>
        <v>0</v>
      </c>
      <c r="F7" s="5">
        <v>0</v>
      </c>
      <c r="G7" s="5">
        <f t="shared" ref="G7:G15" si="1">F7</f>
        <v>0</v>
      </c>
      <c r="H7" s="4">
        <f t="shared" ref="H7:H8" si="2">D7</f>
        <v>0</v>
      </c>
      <c r="I7" s="5">
        <f t="shared" ref="I7:I8" si="3">F7</f>
        <v>0</v>
      </c>
      <c r="J7" s="9" t="s">
        <v>14</v>
      </c>
    </row>
    <row r="8" spans="1:10" ht="25.5" customHeight="1" x14ac:dyDescent="0.25">
      <c r="A8" s="4">
        <f t="shared" ref="A8:A15" si="4">A7+1</f>
        <v>2</v>
      </c>
      <c r="B8" s="11" t="s">
        <v>30</v>
      </c>
      <c r="C8" s="4" t="s">
        <v>13</v>
      </c>
      <c r="D8" s="4">
        <v>0</v>
      </c>
      <c r="E8" s="4">
        <f t="shared" si="0"/>
        <v>0</v>
      </c>
      <c r="F8" s="5">
        <v>0</v>
      </c>
      <c r="G8" s="5">
        <f t="shared" si="1"/>
        <v>0</v>
      </c>
      <c r="H8" s="4">
        <f t="shared" si="2"/>
        <v>0</v>
      </c>
      <c r="I8" s="5">
        <f t="shared" si="3"/>
        <v>0</v>
      </c>
      <c r="J8" s="9" t="s">
        <v>14</v>
      </c>
    </row>
    <row r="9" spans="1:10" ht="26.25" customHeight="1" x14ac:dyDescent="0.25">
      <c r="A9" s="4">
        <f t="shared" si="4"/>
        <v>3</v>
      </c>
      <c r="B9" s="11" t="s">
        <v>15</v>
      </c>
      <c r="C9" s="4" t="s">
        <v>13</v>
      </c>
      <c r="D9" s="4">
        <v>6</v>
      </c>
      <c r="E9" s="4">
        <f t="shared" si="0"/>
        <v>6</v>
      </c>
      <c r="F9" s="6">
        <v>445170</v>
      </c>
      <c r="G9" s="7">
        <f t="shared" si="1"/>
        <v>445170</v>
      </c>
      <c r="H9" s="4">
        <f>3+2+2+6</f>
        <v>13</v>
      </c>
      <c r="I9" s="5">
        <f>110120+79700+49120+445170</f>
        <v>684110</v>
      </c>
      <c r="J9" s="10" t="s">
        <v>14</v>
      </c>
    </row>
    <row r="10" spans="1:10" ht="15" customHeight="1" x14ac:dyDescent="0.25">
      <c r="A10" s="4">
        <f t="shared" si="4"/>
        <v>4</v>
      </c>
      <c r="B10" s="11" t="s">
        <v>16</v>
      </c>
      <c r="C10" s="4" t="s">
        <v>17</v>
      </c>
      <c r="D10" s="4">
        <v>88</v>
      </c>
      <c r="E10" s="4">
        <f t="shared" si="0"/>
        <v>88</v>
      </c>
      <c r="F10" s="6">
        <v>96800</v>
      </c>
      <c r="G10" s="7">
        <f t="shared" si="1"/>
        <v>96800</v>
      </c>
      <c r="H10" s="4">
        <f>51+50+17+87+1</f>
        <v>206</v>
      </c>
      <c r="I10" s="5">
        <f>56100+55000-20700+39400+96800</f>
        <v>226600</v>
      </c>
      <c r="J10" s="9"/>
    </row>
    <row r="11" spans="1:10" ht="43.5" customHeight="1" x14ac:dyDescent="0.25">
      <c r="A11" s="4">
        <f t="shared" si="4"/>
        <v>5</v>
      </c>
      <c r="B11" s="11" t="s">
        <v>19</v>
      </c>
      <c r="C11" s="4" t="s">
        <v>18</v>
      </c>
      <c r="D11" s="4">
        <v>0</v>
      </c>
      <c r="E11" s="4">
        <f t="shared" si="0"/>
        <v>0</v>
      </c>
      <c r="F11" s="6">
        <v>0</v>
      </c>
      <c r="G11" s="7">
        <f t="shared" si="1"/>
        <v>0</v>
      </c>
      <c r="H11" s="4">
        <f>35</f>
        <v>35</v>
      </c>
      <c r="I11" s="5">
        <f>19900</f>
        <v>19900</v>
      </c>
      <c r="J11" s="9" t="s">
        <v>14</v>
      </c>
    </row>
    <row r="12" spans="1:10" ht="54.75" customHeight="1" x14ac:dyDescent="0.25">
      <c r="A12" s="4">
        <f t="shared" si="4"/>
        <v>6</v>
      </c>
      <c r="B12" s="11" t="s">
        <v>31</v>
      </c>
      <c r="C12" s="4" t="s">
        <v>13</v>
      </c>
      <c r="D12" s="4">
        <v>8</v>
      </c>
      <c r="E12" s="4">
        <f t="shared" si="0"/>
        <v>8</v>
      </c>
      <c r="F12" s="6">
        <v>43920</v>
      </c>
      <c r="G12" s="7">
        <f t="shared" si="1"/>
        <v>43920</v>
      </c>
      <c r="H12" s="4">
        <f>3+7+6+8</f>
        <v>24</v>
      </c>
      <c r="I12" s="5">
        <f>13420+37210+32330+43920</f>
        <v>126880</v>
      </c>
      <c r="J12" s="9" t="s">
        <v>20</v>
      </c>
    </row>
    <row r="13" spans="1:10" ht="52.5" customHeight="1" x14ac:dyDescent="0.25">
      <c r="A13" s="4">
        <f t="shared" si="4"/>
        <v>7</v>
      </c>
      <c r="B13" s="11" t="s">
        <v>32</v>
      </c>
      <c r="C13" s="4" t="s">
        <v>13</v>
      </c>
      <c r="D13" s="4">
        <v>12</v>
      </c>
      <c r="E13" s="4">
        <f t="shared" si="0"/>
        <v>12</v>
      </c>
      <c r="F13" s="5">
        <v>61320</v>
      </c>
      <c r="G13" s="5">
        <f t="shared" si="1"/>
        <v>61320</v>
      </c>
      <c r="H13" s="4">
        <f>7+8+8+12</f>
        <v>35</v>
      </c>
      <c r="I13" s="5">
        <f>41319+36622+47980+61320</f>
        <v>187241</v>
      </c>
      <c r="J13" s="9" t="s">
        <v>20</v>
      </c>
    </row>
    <row r="14" spans="1:10" ht="54" customHeight="1" x14ac:dyDescent="0.25">
      <c r="A14" s="4">
        <f t="shared" si="4"/>
        <v>8</v>
      </c>
      <c r="B14" s="11" t="s">
        <v>33</v>
      </c>
      <c r="C14" s="4" t="s">
        <v>13</v>
      </c>
      <c r="D14" s="4">
        <v>0</v>
      </c>
      <c r="E14" s="4">
        <f t="shared" si="0"/>
        <v>0</v>
      </c>
      <c r="F14" s="6">
        <v>0</v>
      </c>
      <c r="G14" s="7">
        <f t="shared" si="1"/>
        <v>0</v>
      </c>
      <c r="H14" s="4">
        <v>0</v>
      </c>
      <c r="I14" s="5">
        <v>0</v>
      </c>
      <c r="J14" s="9" t="s">
        <v>21</v>
      </c>
    </row>
    <row r="15" spans="1:10" ht="39.75" customHeight="1" x14ac:dyDescent="0.25">
      <c r="A15" s="4">
        <f t="shared" si="4"/>
        <v>9</v>
      </c>
      <c r="B15" s="11" t="s">
        <v>34</v>
      </c>
      <c r="C15" s="4" t="s">
        <v>13</v>
      </c>
      <c r="D15" s="4">
        <v>0</v>
      </c>
      <c r="E15" s="4">
        <f t="shared" si="0"/>
        <v>0</v>
      </c>
      <c r="F15" s="6">
        <v>0</v>
      </c>
      <c r="G15" s="7">
        <f t="shared" si="1"/>
        <v>0</v>
      </c>
      <c r="H15" s="4">
        <v>0</v>
      </c>
      <c r="I15" s="5">
        <v>0</v>
      </c>
      <c r="J15" s="9" t="s">
        <v>22</v>
      </c>
    </row>
    <row r="16" spans="1:10" ht="15" customHeight="1" x14ac:dyDescent="0.25">
      <c r="A16" s="16" t="s">
        <v>23</v>
      </c>
      <c r="B16" s="16"/>
      <c r="C16" s="16"/>
      <c r="D16" s="16"/>
      <c r="E16" s="16"/>
      <c r="F16" s="8">
        <f>SUM(F7:F15)</f>
        <v>647210</v>
      </c>
      <c r="G16" s="8">
        <f>SUM(G7:G15)</f>
        <v>647210</v>
      </c>
      <c r="H16" s="8">
        <f>SUM(H7:H15)</f>
        <v>313</v>
      </c>
      <c r="I16" s="8">
        <f>SUM(I7:I15)</f>
        <v>1244731</v>
      </c>
      <c r="J16" s="4"/>
    </row>
    <row r="18" spans="2:10" ht="15.75" customHeight="1" x14ac:dyDescent="0.25">
      <c r="D18" s="12" t="s">
        <v>24</v>
      </c>
      <c r="E18" s="12"/>
      <c r="F18" s="12"/>
      <c r="G18" s="12"/>
      <c r="H18" s="12"/>
      <c r="I18" s="12"/>
      <c r="J18" s="12"/>
    </row>
    <row r="19" spans="2:10" ht="15" customHeight="1" x14ac:dyDescent="0.25">
      <c r="D19" s="18" t="s">
        <v>25</v>
      </c>
      <c r="E19" s="18"/>
      <c r="F19" s="18"/>
      <c r="G19" s="18"/>
      <c r="H19" s="18"/>
      <c r="I19" s="18"/>
      <c r="J19" s="18"/>
    </row>
    <row r="21" spans="2:10" ht="15.75" customHeight="1" x14ac:dyDescent="0.25">
      <c r="D21" s="12" t="s">
        <v>26</v>
      </c>
      <c r="E21" s="12"/>
      <c r="F21" s="12"/>
      <c r="G21" s="12"/>
      <c r="H21" s="12"/>
      <c r="I21" s="12"/>
      <c r="J21" s="12"/>
    </row>
    <row r="22" spans="2:10" ht="15" customHeight="1" x14ac:dyDescent="0.25">
      <c r="B22" s="17" t="s">
        <v>27</v>
      </c>
      <c r="C22" s="17"/>
      <c r="D22" s="18" t="s">
        <v>25</v>
      </c>
      <c r="E22" s="18"/>
      <c r="F22" s="18"/>
      <c r="G22" s="18"/>
      <c r="H22" s="18"/>
      <c r="I22" s="18"/>
      <c r="J22" s="18"/>
    </row>
    <row r="23" spans="2:10" ht="15" customHeight="1" x14ac:dyDescent="0.25">
      <c r="B23" s="17" t="s">
        <v>28</v>
      </c>
      <c r="C23" s="17"/>
    </row>
  </sheetData>
  <mergeCells count="19">
    <mergeCell ref="B23:C23"/>
    <mergeCell ref="A16:E16"/>
    <mergeCell ref="D18:J18"/>
    <mergeCell ref="D19:J19"/>
    <mergeCell ref="D21:J21"/>
    <mergeCell ref="B22:C22"/>
    <mergeCell ref="D22:J22"/>
    <mergeCell ref="A1:J1"/>
    <mergeCell ref="A2:J2"/>
    <mergeCell ref="A3:J3"/>
    <mergeCell ref="A4:J4"/>
    <mergeCell ref="A5:A6"/>
    <mergeCell ref="B5:B6"/>
    <mergeCell ref="C5:C6"/>
    <mergeCell ref="D5:E5"/>
    <mergeCell ref="F5:G5"/>
    <mergeCell ref="H5:H6"/>
    <mergeCell ref="I5:I6"/>
    <mergeCell ref="J5:J6"/>
  </mergeCells>
  <pageMargins left="0.70866141732283472" right="0.11811023622047245" top="0.74803149606299213" bottom="0.74803149606299213" header="0.51181102362204722" footer="0.51181102362204722"/>
  <pageSetup paperSize="9" scale="7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2023-12-28T08:53:29Z</cp:lastPrinted>
  <dcterms:created xsi:type="dcterms:W3CDTF">2006-09-28T05:33:49Z</dcterms:created>
  <dcterms:modified xsi:type="dcterms:W3CDTF">2023-12-28T08:53:30Z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